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"/>
    </mc:Choice>
  </mc:AlternateContent>
  <bookViews>
    <workbookView xWindow="0" yWindow="0" windowWidth="17670" windowHeight="6210"/>
  </bookViews>
  <sheets>
    <sheet name="نسب مالية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19" i="1" s="1"/>
  <c r="L23" i="1"/>
  <c r="O22" i="1"/>
  <c r="N22" i="1"/>
  <c r="M22" i="1"/>
  <c r="L22" i="1"/>
  <c r="L6" i="1" s="1"/>
  <c r="K22" i="1"/>
  <c r="K9" i="1" s="1"/>
  <c r="K19" i="1" s="1"/>
  <c r="J22" i="1"/>
  <c r="I22" i="1"/>
  <c r="H22" i="1"/>
  <c r="G22" i="1"/>
  <c r="F22" i="1"/>
  <c r="F6" i="1" s="1"/>
  <c r="E22" i="1"/>
  <c r="E9" i="1" s="1"/>
  <c r="E19" i="1" s="1"/>
  <c r="D22" i="1"/>
  <c r="C22" i="1"/>
  <c r="J19" i="1"/>
  <c r="I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K11" i="1"/>
  <c r="J11" i="1"/>
  <c r="I11" i="1"/>
  <c r="H11" i="1"/>
  <c r="G11" i="1"/>
  <c r="F11" i="1"/>
  <c r="K10" i="1"/>
  <c r="J10" i="1"/>
  <c r="G10" i="1"/>
  <c r="F10" i="1"/>
  <c r="E10" i="1"/>
  <c r="D10" i="1"/>
  <c r="O9" i="1"/>
  <c r="N9" i="1"/>
  <c r="M9" i="1"/>
  <c r="L9" i="1"/>
  <c r="J9" i="1"/>
  <c r="I9" i="1"/>
  <c r="H9" i="1"/>
  <c r="H19" i="1" s="1"/>
  <c r="G9" i="1"/>
  <c r="G19" i="1" s="1"/>
  <c r="F9" i="1"/>
  <c r="F19" i="1" s="1"/>
  <c r="D9" i="1"/>
  <c r="C9" i="1"/>
  <c r="B9" i="1"/>
  <c r="B19" i="1" s="1"/>
  <c r="O7" i="1"/>
  <c r="N7" i="1"/>
  <c r="M7" i="1"/>
  <c r="L7" i="1"/>
  <c r="L12" i="1" s="1"/>
  <c r="K7" i="1"/>
  <c r="K12" i="1" s="1"/>
  <c r="J7" i="1"/>
  <c r="J12" i="1" s="1"/>
  <c r="I7" i="1"/>
  <c r="I10" i="1" s="1"/>
  <c r="H7" i="1"/>
  <c r="H10" i="1" s="1"/>
  <c r="G7" i="1"/>
  <c r="G12" i="1" s="1"/>
  <c r="F7" i="1"/>
  <c r="F12" i="1" s="1"/>
  <c r="E7" i="1"/>
  <c r="D7" i="1"/>
  <c r="C7" i="1"/>
  <c r="C10" i="1" s="1"/>
  <c r="B7" i="1"/>
  <c r="B10" i="1" s="1"/>
  <c r="J6" i="1"/>
  <c r="I6" i="1"/>
  <c r="H6" i="1"/>
  <c r="G6" i="1"/>
  <c r="D6" i="1"/>
  <c r="C6" i="1"/>
  <c r="B6" i="1"/>
  <c r="H12" i="1" l="1"/>
  <c r="I12" i="1"/>
  <c r="L10" i="1"/>
  <c r="L11" i="1"/>
  <c r="E6" i="1"/>
  <c r="K6" i="1"/>
</calcChain>
</file>

<file path=xl/sharedStrings.xml><?xml version="1.0" encoding="utf-8"?>
<sst xmlns="http://schemas.openxmlformats.org/spreadsheetml/2006/main" count="82" uniqueCount="53">
  <si>
    <t>الشركة السورية الوطنية للتأمين NIC</t>
  </si>
  <si>
    <t>النسب المالية</t>
  </si>
  <si>
    <t>Financial Ratios</t>
  </si>
  <si>
    <t>النسب</t>
  </si>
  <si>
    <t>شرح النسبة</t>
  </si>
  <si>
    <t>% معدل دوران السهم</t>
  </si>
  <si>
    <t>*</t>
  </si>
  <si>
    <t>عددالأسهم المتداولة / عدد الأسهم</t>
  </si>
  <si>
    <t>Turnover Ratio %</t>
  </si>
  <si>
    <t>عائد السهم الواحد (ليرة سورية)</t>
  </si>
  <si>
    <t>صافي الأرباح / عددالأسهم</t>
  </si>
  <si>
    <t>Earnings per share (S.P)</t>
  </si>
  <si>
    <t>الأرباح الموزعة للسهم الواحد (ليرة سورية)</t>
  </si>
  <si>
    <t>الأرباح الموزعة / عدد الأسهم</t>
  </si>
  <si>
    <t>Cash Dividendens per share (S.P)</t>
  </si>
  <si>
    <t>القيمة الدفترية للسهم الواحد (ليرة سورية)</t>
  </si>
  <si>
    <t>صافي حقوق المساهمين / عدد الأسهم</t>
  </si>
  <si>
    <t>Book Value per share (S.P)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</si>
  <si>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</si>
  <si>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</si>
  <si>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</si>
  <si>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</si>
  <si>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</si>
  <si>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</si>
  <si>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</si>
  <si>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</si>
  <si>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Cash Dividends to Earnings %</t>
  </si>
  <si>
    <t>العائد على مجموع الموجودات %</t>
  </si>
  <si>
    <t>صافي الربح / مجموع الموجودات</t>
  </si>
  <si>
    <t>Returns on Assets %</t>
  </si>
  <si>
    <t>العائد على حقوق المساهمين %</t>
  </si>
  <si>
    <t>صافي الربح / صافي حقوق المساهمين</t>
  </si>
  <si>
    <t>Return on Equity %</t>
  </si>
  <si>
    <t>% صافي الأقساط المتحققة الى حقوق المساهمين</t>
  </si>
  <si>
    <t>صافي الاقساط / صافي حقوق المساهمين</t>
  </si>
  <si>
    <t>Net Insurance Premium to Net Equity</t>
  </si>
  <si>
    <t>% صافي الإحتياطات الفنية الى صافي الأقساط المتحققة</t>
  </si>
  <si>
    <t xml:space="preserve">الإحتياطيات الفنية والحسابية / صافي الاقساط </t>
  </si>
  <si>
    <t>Net technical reserves to net insurance premium</t>
  </si>
  <si>
    <t>% معدل المديونية</t>
  </si>
  <si>
    <t>المطلوبات متداولة / مجموع الموجودات</t>
  </si>
  <si>
    <t>Current Liabilities to Total Assets %</t>
  </si>
  <si>
    <t>% نسبة الملكية</t>
  </si>
  <si>
    <t>حقوق المساهمين / مجموع الموجودات</t>
  </si>
  <si>
    <t>Equity Ratio %</t>
  </si>
  <si>
    <t>القيمة السوقية الى القيمة الدفترية (مره)</t>
  </si>
  <si>
    <t>القيمة السوقية / القيمة الدفترية</t>
  </si>
  <si>
    <t>Price Book Value Ratio (times)</t>
  </si>
  <si>
    <t>عدد الأسهم المكتتب بها</t>
  </si>
  <si>
    <t>عدد الأسهم المتداولة</t>
  </si>
  <si>
    <t>-</t>
  </si>
  <si>
    <t>القيمة السوقية للسهم</t>
  </si>
  <si>
    <t>القيمة الإسمية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</si>
</sst>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indexed="9"/>
      <name val="Arabic Transparent"/>
    </font>
    <font>
      <b/>
      <sz val="13"/>
      <color theme="1"/>
      <name val="Arabic Transparent"/>
      <charset val="178"/>
    </font>
    <font>
      <sz val="13"/>
      <name val="Arabic Transparent"/>
      <charset val="178"/>
    </font>
    <font>
      <sz val="13"/>
      <color rgb="FFFF0000"/>
      <name val="Arabic Transparent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 wrapText="1"/>
    </xf>
    <xf numFmtId="10" fontId="3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/>
    <xf numFmtId="3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0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64" fontId="8" fillId="5" borderId="0" xfId="1" applyNumberFormat="1" applyFont="1" applyFill="1" applyAlignment="1"/>
    <xf numFmtId="3" fontId="8" fillId="5" borderId="0" xfId="0" applyNumberFormat="1" applyFont="1" applyFill="1" applyAlignment="1"/>
    <xf numFmtId="3" fontId="8" fillId="0" borderId="0" xfId="0" applyNumberFormat="1" applyFont="1" applyFill="1" applyAlignment="1">
      <alignment horizontal="center"/>
    </xf>
    <xf numFmtId="0" fontId="8" fillId="5" borderId="0" xfId="0" applyFont="1" applyFill="1" applyAlignment="1"/>
    <xf numFmtId="4" fontId="8" fillId="5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43" fontId="8" fillId="0" borderId="0" xfId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-B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ena\&#1583;&#1604;&#1610;&#1604;%20&#1575;&#1604;&#1588;&#1585;&#1603;&#1575;&#1578;%202010\&#1605;&#1604;&#1601;&#1575;&#1578;%20&#1605;&#1587;&#1575;&#1593;&#1583;&#1577;\&#1605;&#1593;&#1604;&#1608;&#1605;&#1575;&#1578;%20&#1578;&#1583;&#1575;&#1608;&#1604;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قائمة المركز المالي"/>
      <sheetName val="قائمة الدخل"/>
      <sheetName val="تدفقات نقدية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8">
          <cell r="B18">
            <v>8748361692</v>
          </cell>
          <cell r="C18">
            <v>5804932067</v>
          </cell>
          <cell r="D18">
            <v>5744001323</v>
          </cell>
          <cell r="E18">
            <v>5468176849</v>
          </cell>
          <cell r="F18">
            <v>5591744127</v>
          </cell>
          <cell r="G18">
            <v>4755070969</v>
          </cell>
          <cell r="H18">
            <v>3934767536</v>
          </cell>
          <cell r="I18">
            <v>3512334904</v>
          </cell>
          <cell r="J18">
            <v>3172734668</v>
          </cell>
          <cell r="K18">
            <v>3065611885</v>
          </cell>
          <cell r="L18">
            <v>2951558708</v>
          </cell>
          <cell r="M18">
            <v>2653734535</v>
          </cell>
          <cell r="N18">
            <v>2583435537</v>
          </cell>
          <cell r="O18">
            <v>1452081456</v>
          </cell>
        </row>
        <row r="25">
          <cell r="B25">
            <v>3179826875</v>
          </cell>
          <cell r="C25">
            <v>2487029452</v>
          </cell>
          <cell r="D25">
            <v>2839429157</v>
          </cell>
          <cell r="E25">
            <v>2499772765.5</v>
          </cell>
          <cell r="F25">
            <v>2399575729</v>
          </cell>
          <cell r="G25">
            <v>2302557936</v>
          </cell>
          <cell r="H25">
            <v>2078321385</v>
          </cell>
          <cell r="I25">
            <v>1966143823</v>
          </cell>
          <cell r="J25">
            <v>1718220197</v>
          </cell>
          <cell r="K25">
            <v>1621664563</v>
          </cell>
          <cell r="L25">
            <v>1544473579</v>
          </cell>
          <cell r="M25">
            <v>1356679717</v>
          </cell>
          <cell r="N25">
            <v>1375123787</v>
          </cell>
          <cell r="O25">
            <v>433667774</v>
          </cell>
        </row>
        <row r="29">
          <cell r="B29">
            <v>4214441397</v>
          </cell>
          <cell r="C29">
            <v>2949342373</v>
          </cell>
          <cell r="D29">
            <v>3273135088</v>
          </cell>
          <cell r="E29">
            <v>3089512227.5</v>
          </cell>
          <cell r="F29">
            <v>3134252669</v>
          </cell>
          <cell r="G29">
            <v>2711539983</v>
          </cell>
          <cell r="H29">
            <v>2326177724</v>
          </cell>
          <cell r="I29">
            <v>2182282790</v>
          </cell>
          <cell r="J29">
            <v>1932538566</v>
          </cell>
          <cell r="K29">
            <v>1837478740</v>
          </cell>
          <cell r="L29">
            <v>1751723263</v>
          </cell>
          <cell r="M29">
            <v>1513097249</v>
          </cell>
          <cell r="N29">
            <v>1530476040</v>
          </cell>
          <cell r="O29">
            <v>514606993</v>
          </cell>
        </row>
        <row r="32">
          <cell r="C32">
            <v>1500000000</v>
          </cell>
          <cell r="D32">
            <v>1360000000</v>
          </cell>
          <cell r="E32">
            <v>850000000</v>
          </cell>
          <cell r="F32">
            <v>850000000</v>
          </cell>
          <cell r="G32">
            <v>850000000</v>
          </cell>
          <cell r="H32">
            <v>850000000</v>
          </cell>
          <cell r="I32">
            <v>850000000</v>
          </cell>
          <cell r="J32">
            <v>850000000</v>
          </cell>
          <cell r="K32">
            <v>850000000</v>
          </cell>
          <cell r="L32">
            <v>850000000</v>
          </cell>
          <cell r="M32">
            <v>850000000</v>
          </cell>
          <cell r="N32">
            <v>850000000</v>
          </cell>
          <cell r="O32">
            <v>850000000</v>
          </cell>
        </row>
        <row r="40">
          <cell r="B40">
            <v>4533920295</v>
          </cell>
          <cell r="C40">
            <v>2855589694</v>
          </cell>
          <cell r="D40">
            <v>2470866235</v>
          </cell>
          <cell r="E40">
            <v>2378664621.5999999</v>
          </cell>
          <cell r="F40">
            <v>2457491458</v>
          </cell>
          <cell r="G40">
            <v>2043530986</v>
          </cell>
          <cell r="H40">
            <v>1608589812</v>
          </cell>
          <cell r="I40">
            <v>1330052114</v>
          </cell>
          <cell r="J40">
            <v>1240196102</v>
          </cell>
          <cell r="K40">
            <v>1228133145</v>
          </cell>
          <cell r="L40">
            <v>1199835445</v>
          </cell>
          <cell r="M40">
            <v>1140637286</v>
          </cell>
          <cell r="N40">
            <v>1052959497</v>
          </cell>
          <cell r="O40">
            <v>937474463</v>
          </cell>
        </row>
      </sheetData>
      <sheetData sheetId="6">
        <row r="11">
          <cell r="B11">
            <v>2157021070</v>
          </cell>
          <cell r="C11">
            <v>1434435849</v>
          </cell>
          <cell r="D11">
            <v>1404367944</v>
          </cell>
          <cell r="E11">
            <v>1376941908</v>
          </cell>
          <cell r="F11">
            <v>1170408826</v>
          </cell>
          <cell r="G11">
            <v>1123636971</v>
          </cell>
          <cell r="H11">
            <v>1158244562</v>
          </cell>
          <cell r="I11">
            <v>1092675863</v>
          </cell>
          <cell r="J11">
            <v>1114311113</v>
          </cell>
          <cell r="K11">
            <v>1171236583</v>
          </cell>
          <cell r="L11">
            <v>1083067246</v>
          </cell>
          <cell r="M11">
            <v>1369199551</v>
          </cell>
          <cell r="N11">
            <v>1338955266</v>
          </cell>
          <cell r="O11">
            <v>193493136</v>
          </cell>
        </row>
        <row r="52">
          <cell r="B52">
            <v>2310162641</v>
          </cell>
          <cell r="C52">
            <v>452151728</v>
          </cell>
          <cell r="D52">
            <v>124638720</v>
          </cell>
          <cell r="E52">
            <v>113097301</v>
          </cell>
          <cell r="F52">
            <v>1430684451</v>
          </cell>
          <cell r="G52">
            <v>1513570144</v>
          </cell>
          <cell r="H52">
            <v>1298232379</v>
          </cell>
          <cell r="I52">
            <v>1316509742</v>
          </cell>
          <cell r="J52">
            <v>1134395595</v>
          </cell>
          <cell r="K52">
            <v>1148618158</v>
          </cell>
          <cell r="L52">
            <v>1051187241</v>
          </cell>
          <cell r="M52">
            <v>1263247391</v>
          </cell>
          <cell r="N52">
            <v>1228902978</v>
          </cell>
          <cell r="O52">
            <v>97006762</v>
          </cell>
        </row>
        <row r="57">
          <cell r="B57">
            <v>154.01084273333333</v>
          </cell>
          <cell r="C57">
            <v>30.143448533333334</v>
          </cell>
          <cell r="D57">
            <v>9.1646117647058816</v>
          </cell>
          <cell r="E57">
            <v>8.3159780147058822</v>
          </cell>
          <cell r="F57">
            <v>70.209999999999994</v>
          </cell>
          <cell r="G57">
            <v>78.42</v>
          </cell>
          <cell r="H57">
            <v>49</v>
          </cell>
          <cell r="I57">
            <v>46.07</v>
          </cell>
          <cell r="J57">
            <v>11.91</v>
          </cell>
          <cell r="K57">
            <v>69.12</v>
          </cell>
          <cell r="L57">
            <v>87.3</v>
          </cell>
          <cell r="M57">
            <v>105.9</v>
          </cell>
          <cell r="N57">
            <v>96.22</v>
          </cell>
          <cell r="O57">
            <v>57.06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_Market_Summary_AR"/>
    </sheetNames>
    <sheetDataSet>
      <sheetData sheetId="0" refreshError="1">
        <row r="15">
          <cell r="C15">
            <v>13291</v>
          </cell>
          <cell r="H15">
            <v>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rightToLeft="1" tabSelected="1" topLeftCell="A16" workbookViewId="0">
      <selection activeCell="C33" sqref="C33"/>
    </sheetView>
  </sheetViews>
  <sheetFormatPr defaultRowHeight="16.5" x14ac:dyDescent="0.25"/>
  <cols>
    <col min="1" max="1" width="45.5703125" style="2" bestFit="1" customWidth="1"/>
    <col min="2" max="2" width="17.140625" style="2" customWidth="1"/>
    <col min="3" max="3" width="14.7109375" style="2" customWidth="1"/>
    <col min="4" max="4" width="20.42578125" style="2" customWidth="1"/>
    <col min="5" max="5" width="15" style="2" customWidth="1"/>
    <col min="6" max="6" width="15.85546875" style="3" customWidth="1"/>
    <col min="7" max="9" width="15" style="2" bestFit="1" customWidth="1"/>
    <col min="10" max="10" width="15.140625" style="2" customWidth="1"/>
    <col min="11" max="14" width="13" style="2" bestFit="1" customWidth="1"/>
    <col min="15" max="15" width="11.7109375" style="2" bestFit="1" customWidth="1"/>
    <col min="16" max="16" width="37.85546875" style="4" hidden="1" customWidth="1"/>
    <col min="17" max="17" width="43.28515625" style="2" customWidth="1"/>
    <col min="18" max="16384" width="9.140625" style="2"/>
  </cols>
  <sheetData>
    <row r="1" spans="1:17" x14ac:dyDescent="0.25">
      <c r="A1" s="1" t="s">
        <v>0</v>
      </c>
      <c r="B1" s="1"/>
    </row>
    <row r="2" spans="1:17" ht="18" x14ac:dyDescent="0.25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7" t="s">
        <v>2</v>
      </c>
    </row>
    <row r="3" spans="1:17" x14ac:dyDescent="0.25">
      <c r="A3" s="8"/>
      <c r="B3" s="8"/>
      <c r="C3" s="8"/>
      <c r="D3" s="8"/>
      <c r="E3" s="8"/>
      <c r="F3" s="9"/>
      <c r="G3" s="8"/>
    </row>
    <row r="4" spans="1:17" x14ac:dyDescent="0.25">
      <c r="A4" s="10" t="s">
        <v>3</v>
      </c>
      <c r="B4" s="11">
        <v>2020</v>
      </c>
      <c r="C4" s="12">
        <v>2019</v>
      </c>
      <c r="D4" s="13">
        <v>2018</v>
      </c>
      <c r="E4" s="13">
        <v>2017</v>
      </c>
      <c r="F4" s="13">
        <v>2016</v>
      </c>
      <c r="G4" s="13">
        <v>2015</v>
      </c>
      <c r="H4" s="13">
        <v>2014</v>
      </c>
      <c r="I4" s="13">
        <v>2013</v>
      </c>
      <c r="J4" s="13">
        <v>2012</v>
      </c>
      <c r="K4" s="11">
        <v>2011</v>
      </c>
      <c r="L4" s="11">
        <v>2010</v>
      </c>
      <c r="M4" s="11">
        <v>2009</v>
      </c>
      <c r="N4" s="13">
        <v>2008</v>
      </c>
      <c r="O4" s="13">
        <v>2007</v>
      </c>
      <c r="P4" s="14" t="s">
        <v>4</v>
      </c>
      <c r="Q4" s="15" t="s">
        <v>2</v>
      </c>
    </row>
    <row r="5" spans="1:1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8"/>
      <c r="O5" s="18"/>
      <c r="P5" s="19"/>
      <c r="Q5" s="16"/>
    </row>
    <row r="6" spans="1:17" x14ac:dyDescent="0.25">
      <c r="A6" s="20" t="s">
        <v>5</v>
      </c>
      <c r="B6" s="21">
        <f>B23/B22</f>
        <v>1.2055333333333333E-3</v>
      </c>
      <c r="C6" s="21">
        <f>C23/C22</f>
        <v>2.3709999999999998E-3</v>
      </c>
      <c r="D6" s="21">
        <f>D23/D22</f>
        <v>1.0888161764705882E-2</v>
      </c>
      <c r="E6" s="21">
        <f t="shared" ref="E6:L6" si="0">E23/E22</f>
        <v>3.1794117647058823E-5</v>
      </c>
      <c r="F6" s="21">
        <f t="shared" si="0"/>
        <v>8.8235294117647051E-6</v>
      </c>
      <c r="G6" s="21">
        <f t="shared" si="0"/>
        <v>2.0233529411764706E-2</v>
      </c>
      <c r="H6" s="21">
        <f t="shared" si="0"/>
        <v>0.32627823529411765</v>
      </c>
      <c r="I6" s="21">
        <f t="shared" si="0"/>
        <v>1.4612470588235294E-2</v>
      </c>
      <c r="J6" s="21">
        <f t="shared" si="0"/>
        <v>0</v>
      </c>
      <c r="K6" s="21">
        <f t="shared" si="0"/>
        <v>5.7447058823529408E-3</v>
      </c>
      <c r="L6" s="21">
        <f t="shared" si="0"/>
        <v>7.8182352941176467E-3</v>
      </c>
      <c r="M6" s="22" t="s">
        <v>6</v>
      </c>
      <c r="N6" s="22" t="s">
        <v>6</v>
      </c>
      <c r="O6" s="22" t="s">
        <v>6</v>
      </c>
      <c r="P6" s="19" t="s">
        <v>7</v>
      </c>
      <c r="Q6" s="23" t="s">
        <v>8</v>
      </c>
    </row>
    <row r="7" spans="1:17" x14ac:dyDescent="0.25">
      <c r="A7" s="24" t="s">
        <v>9</v>
      </c>
      <c r="B7" s="25">
        <f>'[1]قائمة الدخل'!B57</f>
        <v>154.01084273333333</v>
      </c>
      <c r="C7" s="25">
        <f>'[1]قائمة الدخل'!C57</f>
        <v>30.143448533333334</v>
      </c>
      <c r="D7" s="25">
        <f>'[1]قائمة الدخل'!D57</f>
        <v>9.1646117647058816</v>
      </c>
      <c r="E7" s="25">
        <f>'[1]قائمة الدخل'!E57</f>
        <v>8.3159780147058822</v>
      </c>
      <c r="F7" s="25">
        <f>'[1]قائمة الدخل'!F57</f>
        <v>70.209999999999994</v>
      </c>
      <c r="G7" s="25">
        <f>'[1]قائمة الدخل'!G57</f>
        <v>78.42</v>
      </c>
      <c r="H7" s="25">
        <f>'[1]قائمة الدخل'!H57</f>
        <v>49</v>
      </c>
      <c r="I7" s="25">
        <f>'[1]قائمة الدخل'!I57</f>
        <v>46.07</v>
      </c>
      <c r="J7" s="25">
        <f>'[1]قائمة الدخل'!J57</f>
        <v>11.91</v>
      </c>
      <c r="K7" s="25">
        <f>'[1]قائمة الدخل'!K57</f>
        <v>69.12</v>
      </c>
      <c r="L7" s="25">
        <f>'[1]قائمة الدخل'!L57</f>
        <v>87.3</v>
      </c>
      <c r="M7" s="25">
        <f>'[1]قائمة الدخل'!M57</f>
        <v>105.9</v>
      </c>
      <c r="N7" s="25">
        <f>'[1]قائمة الدخل'!N57</f>
        <v>96.22</v>
      </c>
      <c r="O7" s="25">
        <f>'[1]قائمة الدخل'!O57</f>
        <v>57.06</v>
      </c>
      <c r="P7" s="19" t="s">
        <v>10</v>
      </c>
      <c r="Q7" s="24" t="s">
        <v>11</v>
      </c>
    </row>
    <row r="8" spans="1:17" s="29" customFormat="1" x14ac:dyDescent="0.25">
      <c r="A8" s="26" t="s">
        <v>12</v>
      </c>
      <c r="B8" s="22">
        <v>40</v>
      </c>
      <c r="C8" s="22" t="s">
        <v>6</v>
      </c>
      <c r="D8" s="22" t="s">
        <v>6</v>
      </c>
      <c r="E8" s="22">
        <v>20</v>
      </c>
      <c r="F8" s="22">
        <v>20</v>
      </c>
      <c r="G8" s="22">
        <v>20</v>
      </c>
      <c r="H8" s="22">
        <v>25</v>
      </c>
      <c r="I8" s="22">
        <v>15</v>
      </c>
      <c r="J8" s="22">
        <v>175</v>
      </c>
      <c r="K8" s="22">
        <v>25</v>
      </c>
      <c r="L8" s="22">
        <v>50</v>
      </c>
      <c r="M8" s="22" t="s">
        <v>6</v>
      </c>
      <c r="N8" s="22" t="s">
        <v>6</v>
      </c>
      <c r="O8" s="22" t="s">
        <v>6</v>
      </c>
      <c r="P8" s="27" t="s">
        <v>13</v>
      </c>
      <c r="Q8" s="28" t="s">
        <v>14</v>
      </c>
    </row>
    <row r="9" spans="1:17" x14ac:dyDescent="0.25">
      <c r="A9" s="20" t="s">
        <v>15</v>
      </c>
      <c r="B9" s="30">
        <f>'[1]قائمة المركز المالي'!B40/'نسب مالية'!B22</f>
        <v>302.26135299999999</v>
      </c>
      <c r="C9" s="30">
        <f>'[1]قائمة المركز المالي'!C40/'نسب مالية'!C22</f>
        <v>190.37264626666666</v>
      </c>
      <c r="D9" s="30">
        <f>'[1]قائمة المركز المالي'!D40/'نسب مالية'!D22</f>
        <v>181.68134080882353</v>
      </c>
      <c r="E9" s="30">
        <f>'[1]قائمة المركز المالي'!E40/'نسب مالية'!E22</f>
        <v>279.84289665882352</v>
      </c>
      <c r="F9" s="30">
        <f>'[1]قائمة المركز المالي'!F40/'نسب مالية'!F22</f>
        <v>289.11664211764707</v>
      </c>
      <c r="G9" s="30">
        <f>'[1]قائمة المركز المالي'!G40/'نسب مالية'!G22</f>
        <v>240.41541011764707</v>
      </c>
      <c r="H9" s="30">
        <f>'[1]قائمة المركز المالي'!H40/'نسب مالية'!H22</f>
        <v>189.24586023529412</v>
      </c>
      <c r="I9" s="30">
        <f>'[1]قائمة المركز المالي'!I40/'نسب مالية'!I22</f>
        <v>156.47671929411766</v>
      </c>
      <c r="J9" s="30">
        <f>'[1]قائمة المركز المالي'!J40/'نسب مالية'!J22</f>
        <v>729.52711882352946</v>
      </c>
      <c r="K9" s="30">
        <f>'[1]قائمة المركز المالي'!K40/'نسب مالية'!K22</f>
        <v>722.43126176470594</v>
      </c>
      <c r="L9" s="30">
        <f>'[1]قائمة المركز المالي'!L40/'نسب مالية'!L22</f>
        <v>705.78555588235292</v>
      </c>
      <c r="M9" s="30">
        <f>'[1]قائمة المركز المالي'!M40/'نسب مالية'!M22</f>
        <v>670.96310941176466</v>
      </c>
      <c r="N9" s="30">
        <f>'[1]قائمة المركز المالي'!N40/'نسب مالية'!N22</f>
        <v>619.38793941176471</v>
      </c>
      <c r="O9" s="30">
        <f>'[1]قائمة المركز المالي'!O40/'نسب مالية'!O22</f>
        <v>551.45556647058822</v>
      </c>
      <c r="P9" s="19" t="s">
        <v>16</v>
      </c>
      <c r="Q9" s="23" t="s">
        <v>17</v>
      </c>
    </row>
    <row r="10" spans="1:17" x14ac:dyDescent="0.25">
      <c r="A10" s="24" t="s">
        <v>18</v>
      </c>
      <c r="B10" s="30">
        <f t="shared" ref="B10:L10" si="1">B24/B7</f>
        <v>2.7757785907334305</v>
      </c>
      <c r="C10" s="30">
        <f t="shared" si="1"/>
        <v>14.779330888679032</v>
      </c>
      <c r="D10" s="30">
        <f t="shared" si="1"/>
        <v>52.22807166183992</v>
      </c>
      <c r="E10" s="30">
        <f t="shared" si="1"/>
        <v>37.578261925101117</v>
      </c>
      <c r="F10" s="30">
        <f t="shared" si="1"/>
        <v>1.6913545079048571</v>
      </c>
      <c r="G10" s="30">
        <f t="shared" si="1"/>
        <v>1.5079061463912267</v>
      </c>
      <c r="H10" s="30">
        <f t="shared" si="1"/>
        <v>2.9234693877551021</v>
      </c>
      <c r="I10" s="30">
        <f t="shared" si="1"/>
        <v>2.8977642717603644</v>
      </c>
      <c r="J10" s="30">
        <f t="shared" si="1"/>
        <v>75.566750629722918</v>
      </c>
      <c r="K10" s="30">
        <f t="shared" si="1"/>
        <v>13.020833333333332</v>
      </c>
      <c r="L10" s="30">
        <f t="shared" si="1"/>
        <v>10.710194730813289</v>
      </c>
      <c r="M10" s="22" t="s">
        <v>6</v>
      </c>
      <c r="N10" s="22" t="s">
        <v>6</v>
      </c>
      <c r="O10" s="22" t="s">
        <v>6</v>
      </c>
      <c r="P10" s="19" t="s">
        <v>19</v>
      </c>
      <c r="Q10" s="24" t="s">
        <v>20</v>
      </c>
    </row>
    <row r="11" spans="1:17" x14ac:dyDescent="0.25">
      <c r="A11" s="20" t="s">
        <v>21</v>
      </c>
      <c r="B11" s="20"/>
      <c r="C11" s="20"/>
      <c r="D11" s="21" t="s">
        <v>6</v>
      </c>
      <c r="E11" s="21" t="s">
        <v>6</v>
      </c>
      <c r="F11" s="21">
        <f t="shared" ref="F11:L11" si="2">F8/F24</f>
        <v>0.16842105263157894</v>
      </c>
      <c r="G11" s="21">
        <f t="shared" si="2"/>
        <v>0.16913319238900634</v>
      </c>
      <c r="H11" s="21">
        <f t="shared" si="2"/>
        <v>0.17452006980802792</v>
      </c>
      <c r="I11" s="21">
        <f t="shared" si="2"/>
        <v>0.11235955056179775</v>
      </c>
      <c r="J11" s="21">
        <f t="shared" si="2"/>
        <v>0.19444444444444445</v>
      </c>
      <c r="K11" s="21">
        <f t="shared" si="2"/>
        <v>2.7777777777777776E-2</v>
      </c>
      <c r="L11" s="21">
        <f t="shared" si="2"/>
        <v>5.3475935828877004E-2</v>
      </c>
      <c r="M11" s="22" t="s">
        <v>6</v>
      </c>
      <c r="N11" s="22" t="s">
        <v>6</v>
      </c>
      <c r="O11" s="22" t="s">
        <v>6</v>
      </c>
      <c r="P11" s="19" t="s">
        <v>22</v>
      </c>
      <c r="Q11" s="23" t="s">
        <v>23</v>
      </c>
    </row>
    <row r="12" spans="1:17" x14ac:dyDescent="0.25">
      <c r="A12" s="20" t="s">
        <v>24</v>
      </c>
      <c r="B12" s="20"/>
      <c r="C12" s="20"/>
      <c r="D12" s="21" t="s">
        <v>6</v>
      </c>
      <c r="E12" s="21" t="s">
        <v>6</v>
      </c>
      <c r="F12" s="21">
        <f t="shared" ref="F12:L12" si="3">F8/F7</f>
        <v>0.28485970659450222</v>
      </c>
      <c r="G12" s="21">
        <f t="shared" si="3"/>
        <v>0.2550369803621525</v>
      </c>
      <c r="H12" s="21">
        <f t="shared" si="3"/>
        <v>0.51020408163265307</v>
      </c>
      <c r="I12" s="21">
        <f t="shared" si="3"/>
        <v>0.32559149120902975</v>
      </c>
      <c r="J12" s="21">
        <f t="shared" si="3"/>
        <v>14.693534844668346</v>
      </c>
      <c r="K12" s="21">
        <f t="shared" si="3"/>
        <v>0.36168981481481477</v>
      </c>
      <c r="L12" s="21">
        <f t="shared" si="3"/>
        <v>0.57273768613974796</v>
      </c>
      <c r="M12" s="22" t="s">
        <v>6</v>
      </c>
      <c r="N12" s="22" t="s">
        <v>6</v>
      </c>
      <c r="O12" s="22" t="s">
        <v>6</v>
      </c>
      <c r="P12" s="19" t="s">
        <v>25</v>
      </c>
      <c r="Q12" s="23" t="s">
        <v>26</v>
      </c>
    </row>
    <row r="13" spans="1:17" x14ac:dyDescent="0.25">
      <c r="A13" s="24" t="s">
        <v>27</v>
      </c>
      <c r="B13" s="21">
        <f>'[1]قائمة الدخل'!B52/'[1]قائمة المركز المالي'!B18</f>
        <v>0.2640680303733377</v>
      </c>
      <c r="C13" s="21">
        <f>'[1]قائمة الدخل'!C52/'[1]قائمة المركز المالي'!C18</f>
        <v>7.7890959408534965E-2</v>
      </c>
      <c r="D13" s="21">
        <f>'[1]قائمة الدخل'!D52/'[1]قائمة المركز المالي'!D18</f>
        <v>2.1698936506320855E-2</v>
      </c>
      <c r="E13" s="21">
        <f>'[1]قائمة الدخل'!E52/'[1]قائمة المركز المالي'!E18</f>
        <v>2.0682816983266152E-2</v>
      </c>
      <c r="F13" s="21">
        <f>'[1]قائمة الدخل'!F52/'[1]قائمة المركز المالي'!F18</f>
        <v>0.25585656612788715</v>
      </c>
      <c r="G13" s="21">
        <f>'[1]قائمة الدخل'!G52/'[1]قائمة المركز المالي'!G18</f>
        <v>0.31830653083150651</v>
      </c>
      <c r="H13" s="21">
        <f>'[1]قائمة الدخل'!H52/'[1]قائمة المركز المالي'!H18</f>
        <v>0.32993877455839615</v>
      </c>
      <c r="I13" s="21">
        <f>'[1]قائمة الدخل'!I52/'[1]قائمة المركز المالي'!I18</f>
        <v>0.37482466165191175</v>
      </c>
      <c r="J13" s="21">
        <f>'[1]قائمة الدخل'!J52/'[1]قائمة المركز المالي'!J18</f>
        <v>0.3575450561439763</v>
      </c>
      <c r="K13" s="21">
        <f>'[1]قائمة الدخل'!K52/'[1]قائمة المركز المالي'!K18</f>
        <v>0.37467827014247107</v>
      </c>
      <c r="L13" s="21">
        <f>'[1]قائمة الدخل'!L52/'[1]قائمة المركز المالي'!L18</f>
        <v>0.3561464788590612</v>
      </c>
      <c r="M13" s="21">
        <f>'[1]قائمة الدخل'!M52/'[1]قائمة المركز المالي'!M18</f>
        <v>0.47602628459594581</v>
      </c>
      <c r="N13" s="21">
        <f>'[1]قائمة الدخل'!N52/'[1]قائمة المركز المالي'!N18</f>
        <v>0.47568555917096994</v>
      </c>
      <c r="O13" s="21">
        <f>'[1]قائمة الدخل'!O52/'[1]قائمة المركز المالي'!O18</f>
        <v>6.6805317015218468E-2</v>
      </c>
      <c r="P13" s="19" t="s">
        <v>28</v>
      </c>
      <c r="Q13" s="24" t="s">
        <v>29</v>
      </c>
    </row>
    <row r="14" spans="1:17" x14ac:dyDescent="0.25">
      <c r="A14" s="24" t="s">
        <v>30</v>
      </c>
      <c r="B14" s="21">
        <f>'[1]قائمة الدخل'!B52/'[1]قائمة المركز المالي'!B40</f>
        <v>0.50952872805188998</v>
      </c>
      <c r="C14" s="21">
        <f>'[1]قائمة الدخل'!C52/'[1]قائمة المركز المالي'!C40</f>
        <v>0.15833917910196801</v>
      </c>
      <c r="D14" s="21">
        <f>'[1]قائمة الدخل'!D52/'[1]قائمة المركز المالي'!D40</f>
        <v>5.0443329644674191E-2</v>
      </c>
      <c r="E14" s="21">
        <f>'[1]قائمة الدخل'!E52/'[1]قائمة المركز المالي'!E40</f>
        <v>4.7546551948935756E-2</v>
      </c>
      <c r="F14" s="21">
        <f>'[1]قائمة الدخل'!F52/'[1]قائمة المركز المالي'!F40</f>
        <v>0.58217270556225875</v>
      </c>
      <c r="G14" s="21">
        <f>'[1]قائمة الدخل'!G52/'[1]قائمة المركز المالي'!G40</f>
        <v>0.74066415159314836</v>
      </c>
      <c r="H14" s="21">
        <f>'[1]قائمة الدخل'!H52/'[1]قائمة المركز المالي'!H40</f>
        <v>0.80706241536235712</v>
      </c>
      <c r="I14" s="21">
        <f>'[1]قائمة الدخل'!I52/'[1]قائمة المركز المالي'!I40</f>
        <v>0.98981816437306902</v>
      </c>
      <c r="J14" s="21">
        <f>'[1]قائمة الدخل'!J52/'[1]قائمة المركز المالي'!J40</f>
        <v>0.91469050190580259</v>
      </c>
      <c r="K14" s="21">
        <f>'[1]قائمة الدخل'!K52/'[1]قائمة المركز المالي'!K40</f>
        <v>0.93525540180743183</v>
      </c>
      <c r="L14" s="21">
        <f>'[1]قائمة الدخل'!L52/'[1]قائمة المركز المالي'!L40</f>
        <v>0.87610950766669504</v>
      </c>
      <c r="M14" s="21">
        <f>'[1]قائمة الدخل'!M52/'[1]قائمة المركز المالي'!M40</f>
        <v>1.1074926328508605</v>
      </c>
      <c r="N14" s="21">
        <f>'[1]قائمة الدخل'!N52/'[1]قائمة المركز المالي'!N40</f>
        <v>1.1670942533889317</v>
      </c>
      <c r="O14" s="21">
        <f>'[1]قائمة الدخل'!O52/'[1]قائمة المركز المالي'!O40</f>
        <v>0.10347669811673579</v>
      </c>
      <c r="P14" s="19" t="s">
        <v>31</v>
      </c>
      <c r="Q14" s="24" t="s">
        <v>32</v>
      </c>
    </row>
    <row r="15" spans="1:17" x14ac:dyDescent="0.25">
      <c r="A15" s="20" t="s">
        <v>33</v>
      </c>
      <c r="B15" s="21">
        <f>'[1]قائمة الدخل'!B11/'[1]قائمة المركز المالي'!B40</f>
        <v>0.47575187247529677</v>
      </c>
      <c r="C15" s="21">
        <f>'[1]قائمة الدخل'!C11/'[1]قائمة المركز المالي'!C40</f>
        <v>0.50232561492078276</v>
      </c>
      <c r="D15" s="21">
        <f>'[1]قائمة الدخل'!D11/'[1]قائمة المركز المالي'!D40</f>
        <v>0.56837068883253405</v>
      </c>
      <c r="E15" s="21">
        <f>'[1]قائمة الدخل'!E11/'[1]قائمة المركز المالي'!E40</f>
        <v>0.57887181551210243</v>
      </c>
      <c r="F15" s="21">
        <f>'[1]قائمة الدخل'!F11/'[1]قائمة المركز المالي'!F40</f>
        <v>0.47626160497523079</v>
      </c>
      <c r="G15" s="21">
        <f>'[1]قائمة الدخل'!G11/'[1]قائمة المركز المالي'!G40</f>
        <v>0.54985071364119753</v>
      </c>
      <c r="H15" s="21">
        <f>'[1]قائمة الدخل'!H11/'[1]قائمة المركز المالي'!H40</f>
        <v>0.72003723594390145</v>
      </c>
      <c r="I15" s="21">
        <f>'[1]قائمة الدخل'!I11/'[1]قائمة المركز المالي'!I40</f>
        <v>0.82152860891584578</v>
      </c>
      <c r="J15" s="21">
        <f>'[1]قائمة الدخل'!J11/'[1]قائمة المركز المالي'!J40</f>
        <v>0.89849590012660752</v>
      </c>
      <c r="K15" s="21">
        <f>'[1]قائمة الدخل'!K11/'[1]قائمة المركز المالي'!K40</f>
        <v>0.95367231783325901</v>
      </c>
      <c r="L15" s="21">
        <f>'[1]قائمة الدخل'!L11/'[1]قائمة المركز المالي'!L40</f>
        <v>0.90267982206509989</v>
      </c>
      <c r="M15" s="21">
        <f>'[1]قائمة الدخل'!M11/'[1]قائمة المركز المالي'!M40</f>
        <v>1.2003811972529188</v>
      </c>
      <c r="N15" s="21">
        <f>'[1]قائمة الدخل'!N11/'[1]قائمة المركز المالي'!N40</f>
        <v>1.2716113675928031</v>
      </c>
      <c r="O15" s="21">
        <f>'[1]قائمة الدخل'!O11/'[1]قائمة المركز المالي'!O40</f>
        <v>0.20639830057962869</v>
      </c>
      <c r="P15" s="19" t="s">
        <v>34</v>
      </c>
      <c r="Q15" s="31" t="s">
        <v>35</v>
      </c>
    </row>
    <row r="16" spans="1:17" s="29" customFormat="1" ht="15.75" customHeight="1" x14ac:dyDescent="0.25">
      <c r="A16" s="26" t="s">
        <v>36</v>
      </c>
      <c r="B16" s="32">
        <f>'[1]قائمة المركز المالي'!B25/'[1]قائمة الدخل'!B11</f>
        <v>1.474175157222734</v>
      </c>
      <c r="C16" s="32">
        <f>'[1]قائمة المركز المالي'!C25/'[1]قائمة الدخل'!C11</f>
        <v>1.7338031908041083</v>
      </c>
      <c r="D16" s="32">
        <f>'[1]قائمة المركز المالي'!D25/'[1]قائمة الدخل'!D11</f>
        <v>2.0218555750514908</v>
      </c>
      <c r="E16" s="32">
        <f>'[1]قائمة المركز المالي'!E25/'[1]قائمة الدخل'!E11</f>
        <v>1.8154525989632382</v>
      </c>
      <c r="F16" s="32">
        <f>'[1]قائمة المركز المالي'!F25/'[1]قائمة الدخل'!F11</f>
        <v>2.0502030364900889</v>
      </c>
      <c r="G16" s="32">
        <f>'[1]قائمة المركز المالي'!G25/'[1]قائمة الدخل'!G11</f>
        <v>2.0492009389392014</v>
      </c>
      <c r="H16" s="32">
        <f>'[1]قائمة المركز المالي'!H25/'[1]قائمة الدخل'!H11</f>
        <v>1.7943718047000854</v>
      </c>
      <c r="I16" s="32">
        <f>'[1]قائمة المركز المالي'!I25/'[1]قائمة الدخل'!I11</f>
        <v>1.7993843275734553</v>
      </c>
      <c r="J16" s="32">
        <f>'[1]قائمة المركز المالي'!J25/'[1]قائمة الدخل'!J11</f>
        <v>1.5419573375465385</v>
      </c>
      <c r="K16" s="32">
        <f>'[1]قائمة المركز المالي'!K25/'[1]قائمة الدخل'!K11</f>
        <v>1.3845747191795152</v>
      </c>
      <c r="L16" s="32">
        <f>'[1]قائمة المركز المالي'!L25/'[1]قائمة الدخل'!L11</f>
        <v>1.4260181763450726</v>
      </c>
      <c r="M16" s="32">
        <f>'[1]قائمة المركز المالي'!M25/'[1]قائمة الدخل'!M11</f>
        <v>0.99085609253168683</v>
      </c>
      <c r="N16" s="32">
        <f>'[1]قائمة المركز المالي'!N25/'[1]قائمة الدخل'!N11</f>
        <v>1.0270124939334606</v>
      </c>
      <c r="O16" s="32">
        <f>'[1]قائمة المركز المالي'!O25/'[1]قائمة الدخل'!O11</f>
        <v>2.2412566304160784</v>
      </c>
      <c r="P16" s="27" t="s">
        <v>37</v>
      </c>
      <c r="Q16" s="33" t="s">
        <v>38</v>
      </c>
    </row>
    <row r="17" spans="1:17" ht="17.25" customHeight="1" x14ac:dyDescent="0.25">
      <c r="A17" s="20" t="s">
        <v>39</v>
      </c>
      <c r="B17" s="21">
        <f>'[1]قائمة المركز المالي'!B29/'[1]قائمة المركز المالي'!B18</f>
        <v>0.48174064417728923</v>
      </c>
      <c r="C17" s="21">
        <f>'[1]قائمة المركز المالي'!C29/'[1]قائمة المركز المالي'!C18</f>
        <v>0.50807526065059117</v>
      </c>
      <c r="D17" s="21">
        <f>'[1]قائمة المركز المالي'!D29/'[1]قائمة المركز المالي'!D18</f>
        <v>0.56983536457308714</v>
      </c>
      <c r="E17" s="21">
        <f>'[1]قائمة المركز المالي'!E29/'[1]قائمة المركز المالي'!E18</f>
        <v>0.56499859328159785</v>
      </c>
      <c r="F17" s="21">
        <f>'[1]قائمة المركز المالي'!F29/'[1]قائمة المركز المالي'!F18</f>
        <v>0.5605143221532819</v>
      </c>
      <c r="G17" s="21">
        <f>'[1]قائمة المركز المالي'!G29/'[1]قائمة المركز المالي'!G18</f>
        <v>0.57024174837294628</v>
      </c>
      <c r="H17" s="21">
        <f>'[1]قائمة المركز المالي'!H29/'[1]قائمة المركز المالي'!H18</f>
        <v>0.59118555358539482</v>
      </c>
      <c r="I17" s="21">
        <f>'[1]قائمة المركز المالي'!I29/'[1]قائمة المركز المالي'!I18</f>
        <v>0.6213196775497466</v>
      </c>
      <c r="J17" s="21">
        <f>'[1]قائمة المركز المالي'!J29/'[1]قائمة المركز المالي'!J18</f>
        <v>0.60910815691317055</v>
      </c>
      <c r="K17" s="21">
        <f>'[1]قائمة المركز المالي'!K29/'[1]قائمة المركز المالي'!K18</f>
        <v>0.59938400845546047</v>
      </c>
      <c r="L17" s="21">
        <f>'[1]قائمة المركز المالي'!L29/'[1]قائمة المركز المالي'!L18</f>
        <v>0.593490909820656</v>
      </c>
      <c r="M17" s="21">
        <f>'[1]قائمة المركز المالي'!M29/'[1]قائمة المركز المالي'!M18</f>
        <v>0.57017656779298009</v>
      </c>
      <c r="N17" s="21">
        <f>'[1]قائمة المركز المالي'!N29/'[1]قائمة المركز المالي'!N18</f>
        <v>0.59241890036755351</v>
      </c>
      <c r="O17" s="21">
        <f>'[1]قائمة المركز المالي'!O29/'[1]قائمة المركز المالي'!O18</f>
        <v>0.35439264847963187</v>
      </c>
      <c r="P17" s="19" t="s">
        <v>40</v>
      </c>
      <c r="Q17" s="23" t="s">
        <v>41</v>
      </c>
    </row>
    <row r="18" spans="1:17" x14ac:dyDescent="0.25">
      <c r="A18" s="20" t="s">
        <v>42</v>
      </c>
      <c r="B18" s="21">
        <f>'[1]قائمة المركز المالي'!B40/'[1]قائمة المركز المالي'!B18</f>
        <v>0.51825935582271077</v>
      </c>
      <c r="C18" s="21">
        <f>'[1]قائمة المركز المالي'!C40/'[1]قائمة المركز المالي'!C18</f>
        <v>0.49192473934940883</v>
      </c>
      <c r="D18" s="21">
        <f>'[1]قائمة المركز المالي'!D40/'[1]قائمة المركز المالي'!D18</f>
        <v>0.43016463542691286</v>
      </c>
      <c r="E18" s="21">
        <f>'[1]قائمة المركز المالي'!E40/'[1]قائمة المركز المالي'!E18</f>
        <v>0.4350014067366898</v>
      </c>
      <c r="F18" s="21">
        <f>'[1]قائمة المركز المالي'!F40/'[1]قائمة المركز المالي'!F18</f>
        <v>0.4394856778467181</v>
      </c>
      <c r="G18" s="21">
        <f>'[1]قائمة المركز المالي'!G40/'[1]قائمة المركز المالي'!G18</f>
        <v>0.42975825162705367</v>
      </c>
      <c r="H18" s="21">
        <f>'[1]قائمة المركز المالي'!H40/'[1]قائمة المركز المالي'!H18</f>
        <v>0.40881444641460518</v>
      </c>
      <c r="I18" s="21">
        <f>'[1]قائمة المركز المالي'!I40/'[1]قائمة المركز المالي'!I18</f>
        <v>0.37868032245025346</v>
      </c>
      <c r="J18" s="21">
        <f>'[1]قائمة المركز المالي'!J40/'[1]قائمة المركز المالي'!J18</f>
        <v>0.39089184308682945</v>
      </c>
      <c r="K18" s="21">
        <f>'[1]قائمة المركز المالي'!K40/'[1]قائمة المركز المالي'!K18</f>
        <v>0.40061599154453958</v>
      </c>
      <c r="L18" s="21">
        <f>'[1]قائمة المركز المالي'!L40/'[1]قائمة المركز المالي'!L18</f>
        <v>0.406509090179344</v>
      </c>
      <c r="M18" s="21">
        <f>'[1]قائمة المركز المالي'!M40/'[1]قائمة المركز المالي'!M18</f>
        <v>0.42982343220701991</v>
      </c>
      <c r="N18" s="21">
        <f>'[1]قائمة المركز المالي'!N40/'[1]قائمة المركز المالي'!N18</f>
        <v>0.40758109963244654</v>
      </c>
      <c r="O18" s="21">
        <f>'[1]قائمة المركز المالي'!O40/'[1]قائمة المركز المالي'!O18</f>
        <v>0.64560735152036819</v>
      </c>
      <c r="P18" s="19" t="s">
        <v>43</v>
      </c>
      <c r="Q18" s="23" t="s">
        <v>44</v>
      </c>
    </row>
    <row r="19" spans="1:17" x14ac:dyDescent="0.25">
      <c r="A19" s="20" t="s">
        <v>45</v>
      </c>
      <c r="B19" s="30">
        <f t="shared" ref="B19:L19" si="4">B24/B9</f>
        <v>1.4143389346900728</v>
      </c>
      <c r="C19" s="30">
        <f t="shared" si="4"/>
        <v>2.3401471205897972</v>
      </c>
      <c r="D19" s="30">
        <f t="shared" si="4"/>
        <v>2.6345578355438573</v>
      </c>
      <c r="E19" s="30">
        <f t="shared" si="4"/>
        <v>1.1166979892328341</v>
      </c>
      <c r="F19" s="30">
        <f t="shared" si="4"/>
        <v>0.41073387934437328</v>
      </c>
      <c r="G19" s="30">
        <f t="shared" si="4"/>
        <v>0.49185699012444528</v>
      </c>
      <c r="H19" s="30">
        <f t="shared" si="4"/>
        <v>0.75695182881091128</v>
      </c>
      <c r="I19" s="30">
        <f t="shared" si="4"/>
        <v>0.85316205888155139</v>
      </c>
      <c r="J19" s="30">
        <f t="shared" si="4"/>
        <v>1.2336758658833455</v>
      </c>
      <c r="K19" s="30">
        <f t="shared" si="4"/>
        <v>1.2457932645405478</v>
      </c>
      <c r="L19" s="30">
        <f t="shared" si="4"/>
        <v>1.3247649972534359</v>
      </c>
      <c r="M19" s="22" t="s">
        <v>6</v>
      </c>
      <c r="N19" s="22" t="s">
        <v>6</v>
      </c>
      <c r="O19" s="22" t="s">
        <v>6</v>
      </c>
      <c r="P19" s="19" t="s">
        <v>46</v>
      </c>
      <c r="Q19" s="23" t="s">
        <v>47</v>
      </c>
    </row>
    <row r="21" spans="1:17" s="34" customFormat="1" x14ac:dyDescent="0.25">
      <c r="F21" s="35"/>
    </row>
    <row r="22" spans="1:17" s="34" customFormat="1" hidden="1" x14ac:dyDescent="0.25">
      <c r="A22" s="2" t="s">
        <v>48</v>
      </c>
      <c r="B22" s="36">
        <v>15000000</v>
      </c>
      <c r="C22" s="37">
        <f>'[1]قائمة المركز المالي'!C32/'نسب مالية'!C25</f>
        <v>15000000</v>
      </c>
      <c r="D22" s="38">
        <f>'[1]قائمة المركز المالي'!D32/'نسب مالية'!D25</f>
        <v>13600000</v>
      </c>
      <c r="E22" s="38">
        <f>'[1]قائمة المركز المالي'!E32/'نسب مالية'!E25</f>
        <v>8500000</v>
      </c>
      <c r="F22" s="38">
        <f>'[1]قائمة المركز المالي'!F32/'نسب مالية'!F25</f>
        <v>8500000</v>
      </c>
      <c r="G22" s="38">
        <f>'[1]قائمة المركز المالي'!G32/'نسب مالية'!G25</f>
        <v>8500000</v>
      </c>
      <c r="H22" s="38">
        <f>'[1]قائمة المركز المالي'!H32/'نسب مالية'!H25</f>
        <v>8500000</v>
      </c>
      <c r="I22" s="38">
        <f>'[1]قائمة المركز المالي'!I32/'نسب مالية'!I25</f>
        <v>8500000</v>
      </c>
      <c r="J22" s="38">
        <f>'[1]قائمة المركز المالي'!J32/'نسب مالية'!J25</f>
        <v>1700000</v>
      </c>
      <c r="K22" s="38">
        <f>'[1]قائمة المركز المالي'!K32/'نسب مالية'!K25</f>
        <v>1700000</v>
      </c>
      <c r="L22" s="38">
        <f>'[1]قائمة المركز المالي'!L32/'نسب مالية'!L25</f>
        <v>1700000</v>
      </c>
      <c r="M22" s="38">
        <f>'[1]قائمة المركز المالي'!M32/'نسب مالية'!M25</f>
        <v>1700000</v>
      </c>
      <c r="N22" s="38">
        <f>'[1]قائمة المركز المالي'!N32/'نسب مالية'!N25</f>
        <v>1700000</v>
      </c>
      <c r="O22" s="38">
        <f>'[1]قائمة المركز المالي'!O32/'نسب مالية'!O25</f>
        <v>1700000</v>
      </c>
    </row>
    <row r="23" spans="1:17" s="34" customFormat="1" hidden="1" x14ac:dyDescent="0.25">
      <c r="A23" s="2" t="s">
        <v>49</v>
      </c>
      <c r="B23" s="36">
        <v>18083</v>
      </c>
      <c r="C23" s="36">
        <v>35565</v>
      </c>
      <c r="D23" s="38">
        <v>148079</v>
      </c>
      <c r="E23" s="35">
        <v>270.25</v>
      </c>
      <c r="F23" s="35">
        <v>75</v>
      </c>
      <c r="G23" s="38">
        <v>171985</v>
      </c>
      <c r="H23" s="38">
        <v>2773365</v>
      </c>
      <c r="I23" s="38">
        <v>124206</v>
      </c>
      <c r="J23" s="38">
        <v>0</v>
      </c>
      <c r="K23" s="38">
        <v>9766</v>
      </c>
      <c r="L23" s="38">
        <f>[2]Period_Market_Summary_AR!$C$15</f>
        <v>13291</v>
      </c>
      <c r="M23" s="38" t="s">
        <v>50</v>
      </c>
      <c r="N23" s="38" t="s">
        <v>50</v>
      </c>
      <c r="O23" s="38" t="s">
        <v>50</v>
      </c>
    </row>
    <row r="24" spans="1:17" s="34" customFormat="1" hidden="1" x14ac:dyDescent="0.25">
      <c r="A24" s="2" t="s">
        <v>51</v>
      </c>
      <c r="B24" s="39">
        <v>427.5</v>
      </c>
      <c r="C24" s="40">
        <v>445.5</v>
      </c>
      <c r="D24" s="41">
        <v>478.65</v>
      </c>
      <c r="E24" s="42">
        <v>312.5</v>
      </c>
      <c r="F24" s="35">
        <v>118.75</v>
      </c>
      <c r="G24" s="41">
        <v>118.25</v>
      </c>
      <c r="H24" s="41">
        <v>143.25</v>
      </c>
      <c r="I24" s="38">
        <v>133.5</v>
      </c>
      <c r="J24" s="38">
        <v>900</v>
      </c>
      <c r="K24" s="38">
        <v>900</v>
      </c>
      <c r="L24" s="38">
        <f>[2]Period_Market_Summary_AR!$H$15</f>
        <v>935</v>
      </c>
      <c r="M24" s="38" t="s">
        <v>50</v>
      </c>
      <c r="N24" s="38" t="s">
        <v>50</v>
      </c>
      <c r="O24" s="38" t="s">
        <v>50</v>
      </c>
    </row>
    <row r="25" spans="1:17" s="34" customFormat="1" hidden="1" x14ac:dyDescent="0.25">
      <c r="A25" s="2" t="s">
        <v>52</v>
      </c>
      <c r="B25" s="39">
        <v>100</v>
      </c>
      <c r="C25" s="39">
        <v>100</v>
      </c>
      <c r="D25" s="35">
        <v>100</v>
      </c>
      <c r="E25" s="35">
        <v>100</v>
      </c>
      <c r="F25" s="35">
        <v>100</v>
      </c>
      <c r="G25" s="38">
        <v>100</v>
      </c>
      <c r="H25" s="38">
        <v>100</v>
      </c>
      <c r="I25" s="38">
        <v>100</v>
      </c>
      <c r="J25" s="38">
        <v>500</v>
      </c>
      <c r="K25" s="38">
        <v>500</v>
      </c>
      <c r="L25" s="38">
        <v>500</v>
      </c>
      <c r="M25" s="38">
        <v>500</v>
      </c>
      <c r="N25" s="38">
        <v>500</v>
      </c>
      <c r="O25" s="38">
        <v>500</v>
      </c>
    </row>
    <row r="26" spans="1:17" s="34" customFormat="1" x14ac:dyDescent="0.25">
      <c r="F26" s="35"/>
      <c r="G26" s="38"/>
    </row>
    <row r="27" spans="1:17" s="34" customFormat="1" x14ac:dyDescent="0.25">
      <c r="F27" s="35"/>
    </row>
    <row r="28" spans="1:17" s="34" customFormat="1" x14ac:dyDescent="0.25">
      <c r="F28" s="35"/>
    </row>
    <row r="29" spans="1:17" s="34" customFormat="1" x14ac:dyDescent="0.25">
      <c r="F29" s="35"/>
    </row>
    <row r="30" spans="1:17" s="43" customFormat="1" x14ac:dyDescent="0.25">
      <c r="F30" s="44"/>
      <c r="P30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2022-02-02T12:11:41Z</dcterms:created>
  <dcterms:modified xsi:type="dcterms:W3CDTF">2022-02-02T12:11:52Z</dcterms:modified>
</cp:coreProperties>
</file>